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General y AIU" sheetId="1" state="visible" r:id="rId1"/>
    <sheet name="Base Datos 120 APU" sheetId="2" state="visible" r:id="rId2"/>
    <sheet name="Calculadora AIU" sheetId="3" state="visible" r:id="rId3"/>
    <sheet name="Flujo de Anticip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 #,##0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FFFFFF"/>
      <sz val="10"/>
    </font>
    <font>
      <name val="Calibri"/>
      <b val="1"/>
      <color rgb="00FFFFFF"/>
      <sz val="12"/>
    </font>
    <font>
      <name val="Calibri"/>
      <b val="1"/>
      <color rgb="001E293B"/>
      <sz val="11"/>
    </font>
    <font>
      <name val="Calibri"/>
      <b val="1"/>
      <color rgb="001E293B"/>
      <sz val="12"/>
    </font>
  </fonts>
  <fills count="8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D97706"/>
        <bgColor rgb="00D97706"/>
      </patternFill>
    </fill>
    <fill>
      <patternFill patternType="solid">
        <fgColor rgb="00334155"/>
        <bgColor rgb="00334155"/>
      </patternFill>
    </fill>
    <fill>
      <patternFill patternType="solid">
        <fgColor rgb="00FEF3C7"/>
        <bgColor rgb="00FEF3C7"/>
      </patternFill>
    </fill>
    <fill>
      <patternFill patternType="solid">
        <fgColor rgb="00FDE68A"/>
        <bgColor rgb="00FDE68A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CBD5E1"/>
      </top>
      <bottom style="medium">
        <color rgb="001E293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3" fillId="0" borderId="0" applyAlignment="1" pivotButton="0" quotePrefix="0" xfId="0">
      <alignment horizontal="right" vertical="center"/>
    </xf>
    <xf numFmtId="164" fontId="3" fillId="5" borderId="2" pivotButton="0" quotePrefix="0" xfId="0"/>
    <xf numFmtId="0" fontId="4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center"/>
    </xf>
    <xf numFmtId="164" fontId="0" fillId="0" borderId="0" pivotButton="0" quotePrefix="0" xfId="0"/>
    <xf numFmtId="164" fontId="4" fillId="0" borderId="0" pivotButton="0" quotePrefix="0" xfId="0"/>
    <xf numFmtId="0" fontId="3" fillId="0" borderId="0" applyAlignment="1" pivotButton="0" quotePrefix="0" xfId="0">
      <alignment horizontal="right"/>
    </xf>
    <xf numFmtId="164" fontId="3" fillId="5" borderId="0" pivotButton="0" quotePrefix="0" xfId="0"/>
    <xf numFmtId="0" fontId="7" fillId="0" borderId="0" applyAlignment="1" pivotButton="0" quotePrefix="0" xfId="0">
      <alignment horizontal="right" vertical="center"/>
    </xf>
    <xf numFmtId="164" fontId="8" fillId="6" borderId="2" pivotButton="0" quotePrefix="0" xfId="0"/>
    <xf numFmtId="0" fontId="5" fillId="3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4" fontId="3" fillId="0" borderId="1" pivotButton="0" quotePrefix="0" xfId="0"/>
    <xf numFmtId="0" fontId="0" fillId="7" borderId="1" applyAlignment="1" pivotButton="0" quotePrefix="0" xfId="0">
      <alignment horizontal="center"/>
    </xf>
    <xf numFmtId="0" fontId="0" fillId="7" borderId="1" pivotButton="0" quotePrefix="0" xfId="0"/>
    <xf numFmtId="164" fontId="0" fillId="7" borderId="1" pivotButton="0" quotePrefix="0" xfId="0"/>
    <xf numFmtId="164" fontId="3" fillId="7" borderId="1" pivotButton="0" quotePrefix="0" xfId="0"/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12" customWidth="1" min="3" max="3"/>
    <col width="14" customWidth="1" min="4" max="4"/>
    <col width="22" customWidth="1" min="5" max="5"/>
    <col width="20" customWidth="1" min="6" max="6"/>
    <col width="22" customWidth="1" min="7" max="7"/>
    <col width="25" customWidth="1" min="8" max="8"/>
  </cols>
  <sheetData>
    <row r="1">
      <c r="A1" s="1" t="inlineStr">
        <is>
          <t>PRESUPUESTO DE REMODELACIÓN Y OBRA CIVIL · COLOMBIA 2026</t>
        </is>
      </c>
    </row>
    <row r="2"/>
    <row r="3">
      <c r="A3" s="2" t="inlineStr">
        <is>
          <t>Formato técnico con desglose de costos directos, cálculo de AIU legal e IVA sobre utilidad | Think TIC</t>
        </is>
      </c>
    </row>
    <row r="4"/>
    <row r="5">
      <c r="A5" s="3" t="inlineStr">
        <is>
          <t>Proyecto / Obra:</t>
        </is>
      </c>
      <c r="B5" s="4" t="inlineStr">
        <is>
          <t>Remodelación Apartamento 402 - Acabados</t>
        </is>
      </c>
      <c r="E5" s="3" t="inlineStr">
        <is>
          <t>Fecha elaboración:</t>
        </is>
      </c>
      <c r="F5" s="4" t="inlineStr">
        <is>
          <t>Octubre 2026</t>
        </is>
      </c>
    </row>
    <row r="6">
      <c r="A6" s="3" t="inlineStr">
        <is>
          <t>Cliente / Propietario:</t>
        </is>
      </c>
      <c r="B6" s="4" t="inlineStr">
        <is>
          <t>Familia Restrepo Gómez</t>
        </is>
      </c>
      <c r="E6" s="3" t="inlineStr">
        <is>
          <t>Ciudad / Municipio:</t>
        </is>
      </c>
      <c r="F6" s="4" t="inlineStr">
        <is>
          <t>Bogotá D.C. (Usaquén)</t>
        </is>
      </c>
    </row>
    <row r="7">
      <c r="A7" s="3" t="inlineStr">
        <is>
          <t>Contratista / Empresa:</t>
        </is>
      </c>
      <c r="B7" s="4" t="inlineStr">
        <is>
          <t>Construcciones &amp; Acabados Pro SAS</t>
        </is>
      </c>
      <c r="E7" s="3" t="inlineStr">
        <is>
          <t>Teléfono / WhatsApp:</t>
        </is>
      </c>
      <c r="F7" s="4" t="inlineStr">
        <is>
          <t>+57 302 750 4568</t>
        </is>
      </c>
    </row>
    <row r="8">
      <c r="A8" s="3" t="inlineStr">
        <is>
          <t>Tiempo estimado:</t>
        </is>
      </c>
      <c r="B8" s="4" t="inlineStr">
        <is>
          <t>45 días calendario</t>
        </is>
      </c>
      <c r="E8" s="3" t="inlineStr">
        <is>
          <t>Validez oferta:</t>
        </is>
      </c>
      <c r="F8" s="4" t="inlineStr">
        <is>
          <t>15 días calendario</t>
        </is>
      </c>
    </row>
    <row r="9"/>
    <row r="10">
      <c r="A10" s="5" t="inlineStr">
        <is>
          <t>Ítem</t>
        </is>
      </c>
      <c r="B10" s="5" t="inlineStr">
        <is>
          <t>Capítulo / Descripción del Trabajo</t>
        </is>
      </c>
      <c r="C10" s="5" t="inlineStr">
        <is>
          <t>Unidad</t>
        </is>
      </c>
      <c r="D10" s="5" t="inlineStr">
        <is>
          <t>Cantidad</t>
        </is>
      </c>
      <c r="E10" s="5" t="inlineStr">
        <is>
          <t>Vlr. Unitario Material</t>
        </is>
      </c>
      <c r="F10" s="5" t="inlineStr">
        <is>
          <t>Vlr. Unitario M.O.</t>
        </is>
      </c>
      <c r="G10" s="5" t="inlineStr">
        <is>
          <t>Vlr. Unitario Total</t>
        </is>
      </c>
      <c r="H10" s="5" t="inlineStr">
        <is>
          <t>Subtotal Costo Directo</t>
        </is>
      </c>
    </row>
    <row r="11">
      <c r="A11" s="6" t="inlineStr">
        <is>
          <t>1.0  CAPÍTULO 1: PRELIMINARES Y DEMOLICIONES</t>
        </is>
      </c>
    </row>
    <row r="12">
      <c r="A12" s="7" t="inlineStr">
        <is>
          <t>1.1</t>
        </is>
      </c>
      <c r="B12" s="8" t="inlineStr">
        <is>
          <t>Cerramiento provisional en lona y protección de áreas comunes</t>
        </is>
      </c>
      <c r="C12" s="7" t="inlineStr">
        <is>
          <t>m2</t>
        </is>
      </c>
      <c r="D12" s="9" t="n">
        <v>35</v>
      </c>
      <c r="E12" s="10" t="n">
        <v>12500</v>
      </c>
      <c r="F12" s="10" t="n">
        <v>9000</v>
      </c>
      <c r="G12" s="10">
        <f>E12+F12</f>
        <v/>
      </c>
      <c r="H12" s="10">
        <f>D12*G12</f>
        <v/>
      </c>
    </row>
    <row r="13">
      <c r="A13" s="7" t="inlineStr">
        <is>
          <t>1.2</t>
        </is>
      </c>
      <c r="B13" s="8" t="inlineStr">
        <is>
          <t>Desmonte y demolición de muro divisorio no estructural en mampostería</t>
        </is>
      </c>
      <c r="C13" s="7" t="inlineStr">
        <is>
          <t>m2</t>
        </is>
      </c>
      <c r="D13" s="9" t="n">
        <v>18</v>
      </c>
      <c r="E13" s="10" t="n">
        <v>4500</v>
      </c>
      <c r="F13" s="10" t="n">
        <v>32000</v>
      </c>
      <c r="G13" s="10">
        <f>E13+F13</f>
        <v/>
      </c>
      <c r="H13" s="10">
        <f>D13*G13</f>
        <v/>
      </c>
    </row>
    <row r="14">
      <c r="A14" s="7" t="inlineStr">
        <is>
          <t>1.3</t>
        </is>
      </c>
      <c r="B14" s="8" t="inlineStr">
        <is>
          <t>Retiro y picado de enchape cerámico existente en pisos de cocina y baños</t>
        </is>
      </c>
      <c r="C14" s="7" t="inlineStr">
        <is>
          <t>m2</t>
        </is>
      </c>
      <c r="D14" s="9" t="n">
        <v>42</v>
      </c>
      <c r="E14" s="10" t="n">
        <v>3800</v>
      </c>
      <c r="F14" s="10" t="n">
        <v>24000</v>
      </c>
      <c r="G14" s="10">
        <f>E14+F14</f>
        <v/>
      </c>
      <c r="H14" s="10">
        <f>D14*G14</f>
        <v/>
      </c>
    </row>
    <row r="15">
      <c r="A15" s="7" t="inlineStr">
        <is>
          <t>1.4</t>
        </is>
      </c>
      <c r="B15" s="8" t="inlineStr">
        <is>
          <t>Cargue, acarreo y evacuación de escombros autorizada (volquetada 6m3)</t>
        </is>
      </c>
      <c r="C15" s="7" t="inlineStr">
        <is>
          <t>viaje</t>
        </is>
      </c>
      <c r="D15" s="9" t="n">
        <v>2</v>
      </c>
      <c r="E15" s="10" t="n">
        <v>450000</v>
      </c>
      <c r="F15" s="10" t="n">
        <v>120000</v>
      </c>
      <c r="G15" s="10">
        <f>E15+F15</f>
        <v/>
      </c>
      <c r="H15" s="10">
        <f>D15*G15</f>
        <v/>
      </c>
    </row>
    <row r="16">
      <c r="A16" s="6" t="inlineStr">
        <is>
          <t>2.0  CAPÍTULO 2: DRYWALL Y CIELOS RASOS</t>
        </is>
      </c>
    </row>
    <row r="17">
      <c r="A17" s="7" t="inlineStr">
        <is>
          <t>2.1</t>
        </is>
      </c>
      <c r="B17" s="8" t="inlineStr">
        <is>
          <t>Muro en drywall 1/2 pulgada 2 caras sobre estructura metálica calibre 26</t>
        </is>
      </c>
      <c r="C17" s="7" t="inlineStr">
        <is>
          <t>m2</t>
        </is>
      </c>
      <c r="D17" s="9" t="n">
        <v>28</v>
      </c>
      <c r="E17" s="10" t="n">
        <v>42000</v>
      </c>
      <c r="F17" s="10" t="n">
        <v>24000</v>
      </c>
      <c r="G17" s="10">
        <f>E17+F17</f>
        <v/>
      </c>
      <c r="H17" s="10">
        <f>D17*G17</f>
        <v/>
      </c>
    </row>
    <row r="18">
      <c r="A18" s="7" t="inlineStr">
        <is>
          <t>2.2</t>
        </is>
      </c>
      <c r="B18" s="8" t="inlineStr">
        <is>
          <t>Cielo raso en panel yeso drywall suspendido con junta invisible</t>
        </is>
      </c>
      <c r="C18" s="7" t="inlineStr">
        <is>
          <t>m2</t>
        </is>
      </c>
      <c r="D18" s="9" t="n">
        <v>55</v>
      </c>
      <c r="E18" s="10" t="n">
        <v>36000</v>
      </c>
      <c r="F18" s="10" t="n">
        <v>22000</v>
      </c>
      <c r="G18" s="10">
        <f>E18+F18</f>
        <v/>
      </c>
      <c r="H18" s="10">
        <f>D18*G18</f>
        <v/>
      </c>
    </row>
    <row r="19">
      <c r="A19" s="7" t="inlineStr">
        <is>
          <t>2.3</t>
        </is>
      </c>
      <c r="B19" s="8" t="inlineStr">
        <is>
          <t>Muro en Superboard de 8mm para zonas húmedas (baños y ropas)</t>
        </is>
      </c>
      <c r="C19" s="7" t="inlineStr">
        <is>
          <t>m2</t>
        </is>
      </c>
      <c r="D19" s="9" t="n">
        <v>16</v>
      </c>
      <c r="E19" s="10" t="n">
        <v>58000</v>
      </c>
      <c r="F19" s="10" t="n">
        <v>29000</v>
      </c>
      <c r="G19" s="10">
        <f>E19+F19</f>
        <v/>
      </c>
      <c r="H19" s="10">
        <f>D19*G19</f>
        <v/>
      </c>
    </row>
    <row r="20">
      <c r="A20" s="6" t="inlineStr">
        <is>
          <t>3.0  CAPÍTULO 3: ENCHAPES, PISOS Y PORCELANATOS</t>
        </is>
      </c>
    </row>
    <row r="21">
      <c r="A21" s="7" t="inlineStr">
        <is>
          <t>3.1</t>
        </is>
      </c>
      <c r="B21" s="8" t="inlineStr">
        <is>
          <t>Instalación de piso en porcelanato 60x60 incluye pegante pegacor</t>
        </is>
      </c>
      <c r="C21" s="7" t="inlineStr">
        <is>
          <t>m2</t>
        </is>
      </c>
      <c r="D21" s="9" t="n">
        <v>52</v>
      </c>
      <c r="E21" s="10" t="n">
        <v>28000</v>
      </c>
      <c r="F21" s="10" t="n">
        <v>34000</v>
      </c>
      <c r="G21" s="10">
        <f>E21+F21</f>
        <v/>
      </c>
      <c r="H21" s="10">
        <f>D21*G21</f>
        <v/>
      </c>
    </row>
    <row r="22">
      <c r="A22" s="7" t="inlineStr">
        <is>
          <t>3.2</t>
        </is>
      </c>
      <c r="B22" s="8" t="inlineStr">
        <is>
          <t>Enchape cerámico en muros de baños y salpicadero cocina</t>
        </is>
      </c>
      <c r="C22" s="7" t="inlineStr">
        <is>
          <t>m2</t>
        </is>
      </c>
      <c r="D22" s="9" t="n">
        <v>36</v>
      </c>
      <c r="E22" s="10" t="n">
        <v>24000</v>
      </c>
      <c r="F22" s="10" t="n">
        <v>32000</v>
      </c>
      <c r="G22" s="10">
        <f>E22+F22</f>
        <v/>
      </c>
      <c r="H22" s="10">
        <f>D22*G22</f>
        <v/>
      </c>
    </row>
    <row r="23">
      <c r="A23" s="7" t="inlineStr">
        <is>
          <t>3.3</t>
        </is>
      </c>
      <c r="B23" s="8" t="inlineStr">
        <is>
          <t>Nivelación y alistado de pisos con mortero 1:3 espesor 3 cm</t>
        </is>
      </c>
      <c r="C23" s="7" t="inlineStr">
        <is>
          <t>m2</t>
        </is>
      </c>
      <c r="D23" s="9" t="n">
        <v>52</v>
      </c>
      <c r="E23" s="10" t="n">
        <v>16500</v>
      </c>
      <c r="F23" s="10" t="n">
        <v>15000</v>
      </c>
      <c r="G23" s="10">
        <f>E23+F23</f>
        <v/>
      </c>
      <c r="H23" s="10">
        <f>D23*G23</f>
        <v/>
      </c>
    </row>
    <row r="24">
      <c r="A24" s="6" t="inlineStr">
        <is>
          <t>4.0  CAPÍTULO 4: ESTUCO Y PINTURA</t>
        </is>
      </c>
    </row>
    <row r="25">
      <c r="A25" s="7" t="inlineStr">
        <is>
          <t>4.1</t>
        </is>
      </c>
      <c r="B25" s="8" t="inlineStr">
        <is>
          <t>Estuco plástico 3 manos sobre muros de drywall y pañete</t>
        </is>
      </c>
      <c r="C25" s="7" t="inlineStr">
        <is>
          <t>m2</t>
        </is>
      </c>
      <c r="D25" s="9" t="n">
        <v>140</v>
      </c>
      <c r="E25" s="10" t="n">
        <v>8500</v>
      </c>
      <c r="F25" s="10" t="n">
        <v>12000</v>
      </c>
      <c r="G25" s="10">
        <f>E25+F25</f>
        <v/>
      </c>
      <c r="H25" s="10">
        <f>D25*G25</f>
        <v/>
      </c>
    </row>
    <row r="26">
      <c r="A26" s="7" t="inlineStr">
        <is>
          <t>4.2</t>
        </is>
      </c>
      <c r="B26" s="8" t="inlineStr">
        <is>
          <t>Pintura vinilo tipo 1 lavable 2 manos en muros interiores</t>
        </is>
      </c>
      <c r="C26" s="7" t="inlineStr">
        <is>
          <t>m2</t>
        </is>
      </c>
      <c r="D26" s="9" t="n">
        <v>140</v>
      </c>
      <c r="E26" s="10" t="n">
        <v>7200</v>
      </c>
      <c r="F26" s="10" t="n">
        <v>8500</v>
      </c>
      <c r="G26" s="10">
        <f>E26+F26</f>
        <v/>
      </c>
      <c r="H26" s="10">
        <f>D26*G26</f>
        <v/>
      </c>
    </row>
    <row r="27">
      <c r="A27" s="7" t="inlineStr">
        <is>
          <t>4.3</t>
        </is>
      </c>
      <c r="B27" s="8" t="inlineStr">
        <is>
          <t>Pintura koraza / esmalte en marcos y zonas de alta fricción</t>
        </is>
      </c>
      <c r="C27" s="7" t="inlineStr">
        <is>
          <t>m2</t>
        </is>
      </c>
      <c r="D27" s="9" t="n">
        <v>25</v>
      </c>
      <c r="E27" s="10" t="n">
        <v>14000</v>
      </c>
      <c r="F27" s="10" t="n">
        <v>15000</v>
      </c>
      <c r="G27" s="10">
        <f>E27+F27</f>
        <v/>
      </c>
      <c r="H27" s="10">
        <f>D27*G27</f>
        <v/>
      </c>
    </row>
    <row r="28">
      <c r="A28" s="6" t="inlineStr">
        <is>
          <t>5.0  CAPÍTULO 5: REDES HIDROSANITARIAS Y ELÉCTRICAS</t>
        </is>
      </c>
    </row>
    <row r="29">
      <c r="A29" s="7" t="inlineStr">
        <is>
          <t>5.1</t>
        </is>
      </c>
      <c r="B29" s="8" t="inlineStr">
        <is>
          <t>Punto hidrosanitario agua fría/caliente en tubería CPVC / PVC</t>
        </is>
      </c>
      <c r="C29" s="7" t="inlineStr">
        <is>
          <t>pto</t>
        </is>
      </c>
      <c r="D29" s="9" t="n">
        <v>8</v>
      </c>
      <c r="E29" s="10" t="n">
        <v>48000</v>
      </c>
      <c r="F29" s="10" t="n">
        <v>55000</v>
      </c>
      <c r="G29" s="10">
        <f>E29+F29</f>
        <v/>
      </c>
      <c r="H29" s="10">
        <f>D29*G29</f>
        <v/>
      </c>
    </row>
    <row r="30">
      <c r="A30" s="7" t="inlineStr">
        <is>
          <t>5.2</t>
        </is>
      </c>
      <c r="B30" s="8" t="inlineStr">
        <is>
          <t>Punto eléctrico toma corriente 110V certificado con cable #12</t>
        </is>
      </c>
      <c r="C30" s="7" t="inlineStr">
        <is>
          <t>pto</t>
        </is>
      </c>
      <c r="D30" s="9" t="n">
        <v>14</v>
      </c>
      <c r="E30" s="10" t="n">
        <v>32000</v>
      </c>
      <c r="F30" s="10" t="n">
        <v>42000</v>
      </c>
      <c r="G30" s="10">
        <f>E30+F30</f>
        <v/>
      </c>
      <c r="H30" s="10">
        <f>D30*G30</f>
        <v/>
      </c>
    </row>
    <row r="31">
      <c r="A31" s="7" t="inlineStr">
        <is>
          <t>5.3</t>
        </is>
      </c>
      <c r="B31" s="8" t="inlineStr">
        <is>
          <t>Punto de iluminación LED bala incrustada en cielo raso</t>
        </is>
      </c>
      <c r="C31" s="7" t="inlineStr">
        <is>
          <t>pto</t>
        </is>
      </c>
      <c r="D31" s="9" t="n">
        <v>16</v>
      </c>
      <c r="E31" s="10" t="n">
        <v>22000</v>
      </c>
      <c r="F31" s="10" t="n">
        <v>28000</v>
      </c>
      <c r="G31" s="10">
        <f>E31+F31</f>
        <v/>
      </c>
      <c r="H31" s="10">
        <f>D31*G31</f>
        <v/>
      </c>
    </row>
    <row r="32">
      <c r="A32" s="11" t="inlineStr">
        <is>
          <t>TOTAL COSTO DIRECTO (MATERIALES + MANO DE OBRA):</t>
        </is>
      </c>
      <c r="H32" s="12">
        <f>H12+H13+H14+H15+H17+H18+H19+H21+H22+H23+H25+H26+H27+H29+H30+H31</f>
        <v/>
      </c>
    </row>
    <row r="33">
      <c r="A33" s="13" t="inlineStr">
        <is>
          <t>A.I.U. · Administración (Gastos generales, supervisión técnica, transporte)</t>
        </is>
      </c>
      <c r="F33" s="14" t="n">
        <v>0.1</v>
      </c>
      <c r="G33" s="15">
        <f>F33*H32</f>
        <v/>
      </c>
      <c r="H33" s="16">
        <f>G33</f>
        <v/>
      </c>
    </row>
    <row r="34">
      <c r="A34" s="13" t="inlineStr">
        <is>
          <t>A.I.U. · Imprevistos (Fluctuación de materiales, ajustes de obra)</t>
        </is>
      </c>
      <c r="F34" s="14" t="n">
        <v>0.05</v>
      </c>
      <c r="G34" s="15">
        <f>F34*H32</f>
        <v/>
      </c>
      <c r="H34" s="16">
        <f>G34</f>
        <v/>
      </c>
    </row>
    <row r="35">
      <c r="A35" s="13" t="inlineStr">
        <is>
          <t>A.I.U. · Utilidad (Honorarios netos del contratista / constructor)</t>
        </is>
      </c>
      <c r="F35" s="14" t="n">
        <v>0.05</v>
      </c>
      <c r="G35" s="15">
        <f>F35*H32</f>
        <v/>
      </c>
      <c r="H35" s="16">
        <f>G35</f>
        <v/>
      </c>
    </row>
    <row r="36">
      <c r="A36" s="17" t="inlineStr">
        <is>
          <t>TOTAL FACTOR A.I.U. (20.0%):</t>
        </is>
      </c>
      <c r="H36" s="18">
        <f>SUM(H33:H35)</f>
        <v/>
      </c>
    </row>
    <row r="37">
      <c r="A37" s="13" t="inlineStr">
        <is>
          <t>IVA sobre la Utilidad (19% de la Utilidad pactada - Art. 462-1 E.T.):</t>
        </is>
      </c>
      <c r="F37" s="14" t="n">
        <v>0.19</v>
      </c>
      <c r="H37" s="16">
        <f>F37*H35</f>
        <v/>
      </c>
    </row>
    <row r="38">
      <c r="A38" s="19" t="inlineStr">
        <is>
          <t>VALOR TOTAL DE LA PROPUESTA (COSTO DIRECTO + AIU + IVA):</t>
        </is>
      </c>
      <c r="H38" s="20">
        <f>H32+H36+H37</f>
        <v/>
      </c>
    </row>
  </sheetData>
  <mergeCells count="22">
    <mergeCell ref="A32:G32"/>
    <mergeCell ref="A34:E34"/>
    <mergeCell ref="F5:H5"/>
    <mergeCell ref="A24:H24"/>
    <mergeCell ref="B8:D8"/>
    <mergeCell ref="F8:H8"/>
    <mergeCell ref="A38:G38"/>
    <mergeCell ref="A11:H11"/>
    <mergeCell ref="A16:H16"/>
    <mergeCell ref="A37:E37"/>
    <mergeCell ref="B6:D6"/>
    <mergeCell ref="A36:G36"/>
    <mergeCell ref="A3:H3"/>
    <mergeCell ref="B5:D5"/>
    <mergeCell ref="A33:E33"/>
    <mergeCell ref="A1:H2"/>
    <mergeCell ref="B7:D7"/>
    <mergeCell ref="A35:E35"/>
    <mergeCell ref="F6:H6"/>
    <mergeCell ref="A20:H20"/>
    <mergeCell ref="A28:H28"/>
    <mergeCell ref="F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4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54" customWidth="1" min="3" max="3"/>
    <col width="10" customWidth="1" min="4" max="4"/>
    <col width="18" customWidth="1" min="5" max="5"/>
    <col width="18" customWidth="1" min="6" max="6"/>
    <col width="22" customWidth="1" min="7" max="7"/>
  </cols>
  <sheetData>
    <row r="1">
      <c r="A1" s="1" t="inlineStr">
        <is>
          <t>CATÁLOGO TÉCNICO DE 120 PRECIOS UNITARIOS (APU) · REMODELACIÓN COLOMBIA 2026</t>
        </is>
      </c>
    </row>
    <row r="2"/>
    <row r="3"/>
    <row r="4">
      <c r="A4" s="21" t="inlineStr">
        <is>
          <t>Código</t>
        </is>
      </c>
      <c r="B4" s="21" t="inlineStr">
        <is>
          <t>Capítulo</t>
        </is>
      </c>
      <c r="C4" s="21" t="inlineStr">
        <is>
          <t>Descripción del Ítem de Obra</t>
        </is>
      </c>
      <c r="D4" s="21" t="inlineStr">
        <is>
          <t>Unidad</t>
        </is>
      </c>
      <c r="E4" s="21" t="inlineStr">
        <is>
          <t>Vlr. Materiales ($)</t>
        </is>
      </c>
      <c r="F4" s="21" t="inlineStr">
        <is>
          <t>Vlr. Mano Obra ($)</t>
        </is>
      </c>
      <c r="G4" s="21" t="inlineStr">
        <is>
          <t>Total APU Unitario ($)</t>
        </is>
      </c>
    </row>
    <row r="5">
      <c r="A5" s="22" t="inlineStr">
        <is>
          <t>PRE-01</t>
        </is>
      </c>
      <c r="B5" s="23" t="inlineStr">
        <is>
          <t>Preliminares</t>
        </is>
      </c>
      <c r="C5" s="23" t="inlineStr">
        <is>
          <t>Cerramiento en lona con parales de madera h=2.0m</t>
        </is>
      </c>
      <c r="D5" s="22" t="inlineStr">
        <is>
          <t>m</t>
        </is>
      </c>
      <c r="E5" s="24" t="n">
        <v>15000</v>
      </c>
      <c r="F5" s="24" t="n">
        <v>9500</v>
      </c>
      <c r="G5" s="25">
        <f>E5+F5</f>
        <v/>
      </c>
    </row>
    <row r="6">
      <c r="A6" s="26" t="inlineStr">
        <is>
          <t>PRE-02</t>
        </is>
      </c>
      <c r="B6" s="27" t="inlineStr">
        <is>
          <t>Preliminares</t>
        </is>
      </c>
      <c r="C6" s="27" t="inlineStr">
        <is>
          <t>Protección de pisos con cartón corrugado y plástico</t>
        </is>
      </c>
      <c r="D6" s="26" t="inlineStr">
        <is>
          <t>m2</t>
        </is>
      </c>
      <c r="E6" s="28" t="n">
        <v>4500</v>
      </c>
      <c r="F6" s="28" t="n">
        <v>3500</v>
      </c>
      <c r="G6" s="29">
        <f>E6+F6</f>
        <v/>
      </c>
    </row>
    <row r="7">
      <c r="A7" s="22" t="inlineStr">
        <is>
          <t>PRE-03</t>
        </is>
      </c>
      <c r="B7" s="23" t="inlineStr">
        <is>
          <t>Preliminares</t>
        </is>
      </c>
      <c r="C7" s="23" t="inlineStr">
        <is>
          <t>Desmonte de puerta entamborada con marco</t>
        </is>
      </c>
      <c r="D7" s="22" t="inlineStr">
        <is>
          <t>un</t>
        </is>
      </c>
      <c r="E7" s="24" t="n">
        <v>12000</v>
      </c>
      <c r="F7" s="24" t="n">
        <v>28000</v>
      </c>
      <c r="G7" s="25">
        <f>E7+F7</f>
        <v/>
      </c>
    </row>
    <row r="8">
      <c r="A8" s="26" t="inlineStr">
        <is>
          <t>PRE-04</t>
        </is>
      </c>
      <c r="B8" s="27" t="inlineStr">
        <is>
          <t>Preliminares</t>
        </is>
      </c>
      <c r="C8" s="27" t="inlineStr">
        <is>
          <t>Desmonte de ventana en aluminio existente</t>
        </is>
      </c>
      <c r="D8" s="26" t="inlineStr">
        <is>
          <t>m2</t>
        </is>
      </c>
      <c r="E8" s="28" t="n">
        <v>8000</v>
      </c>
      <c r="F8" s="28" t="n">
        <v>22000</v>
      </c>
      <c r="G8" s="29">
        <f>E8+F8</f>
        <v/>
      </c>
    </row>
    <row r="9">
      <c r="A9" s="22" t="inlineStr">
        <is>
          <t>PRE-05</t>
        </is>
      </c>
      <c r="B9" s="23" t="inlineStr">
        <is>
          <t>Preliminares</t>
        </is>
      </c>
      <c r="C9" s="23" t="inlineStr">
        <is>
          <t>Demolición de muros en ladrillo o bloque e=10-15cm</t>
        </is>
      </c>
      <c r="D9" s="22" t="inlineStr">
        <is>
          <t>m2</t>
        </is>
      </c>
      <c r="E9" s="24" t="n">
        <v>5000</v>
      </c>
      <c r="F9" s="24" t="n">
        <v>32000</v>
      </c>
      <c r="G9" s="25">
        <f>E9+F9</f>
        <v/>
      </c>
    </row>
    <row r="10">
      <c r="A10" s="26" t="inlineStr">
        <is>
          <t>PRE-06</t>
        </is>
      </c>
      <c r="B10" s="27" t="inlineStr">
        <is>
          <t>Preliminares</t>
        </is>
      </c>
      <c r="C10" s="27" t="inlineStr">
        <is>
          <t>Demolición de piso en baldosa o tableta de gres</t>
        </is>
      </c>
      <c r="D10" s="26" t="inlineStr">
        <is>
          <t>m2</t>
        </is>
      </c>
      <c r="E10" s="28" t="n">
        <v>4000</v>
      </c>
      <c r="F10" s="28" t="n">
        <v>21000</v>
      </c>
      <c r="G10" s="29">
        <f>E10+F10</f>
        <v/>
      </c>
    </row>
    <row r="11">
      <c r="A11" s="22" t="inlineStr">
        <is>
          <t>PRE-07</t>
        </is>
      </c>
      <c r="B11" s="23" t="inlineStr">
        <is>
          <t>Preliminares</t>
        </is>
      </c>
      <c r="C11" s="23" t="inlineStr">
        <is>
          <t>Retiro de aparatos sanitarios y lavamanos</t>
        </is>
      </c>
      <c r="D11" s="22" t="inlineStr">
        <is>
          <t>un</t>
        </is>
      </c>
      <c r="E11" s="24" t="n">
        <v>5000</v>
      </c>
      <c r="F11" s="24" t="n">
        <v>25000</v>
      </c>
      <c r="G11" s="25">
        <f>E11+F11</f>
        <v/>
      </c>
    </row>
    <row r="12">
      <c r="A12" s="26" t="inlineStr">
        <is>
          <t>PRE-08</t>
        </is>
      </c>
      <c r="B12" s="27" t="inlineStr">
        <is>
          <t>Preliminares</t>
        </is>
      </c>
      <c r="C12" s="27" t="inlineStr">
        <is>
          <t>Retiro de muebles de cocina modulares existentes</t>
        </is>
      </c>
      <c r="D12" s="26" t="inlineStr">
        <is>
          <t>ml</t>
        </is>
      </c>
      <c r="E12" s="28" t="n">
        <v>8000</v>
      </c>
      <c r="F12" s="28" t="n">
        <v>28000</v>
      </c>
      <c r="G12" s="29">
        <f>E12+F12</f>
        <v/>
      </c>
    </row>
    <row r="13">
      <c r="A13" s="22" t="inlineStr">
        <is>
          <t>PRE-09</t>
        </is>
      </c>
      <c r="B13" s="23" t="inlineStr">
        <is>
          <t>Preliminares</t>
        </is>
      </c>
      <c r="C13" s="23" t="inlineStr">
        <is>
          <t>Cargue y retiro de escombros en volqueta oficial</t>
        </is>
      </c>
      <c r="D13" s="22" t="inlineStr">
        <is>
          <t>m3</t>
        </is>
      </c>
      <c r="E13" s="24" t="n">
        <v>45000</v>
      </c>
      <c r="F13" s="24" t="n">
        <v>35000</v>
      </c>
      <c r="G13" s="25">
        <f>E13+F13</f>
        <v/>
      </c>
    </row>
    <row r="14">
      <c r="A14" s="26" t="inlineStr">
        <is>
          <t>PRE-10</t>
        </is>
      </c>
      <c r="B14" s="27" t="inlineStr">
        <is>
          <t>Preliminares</t>
        </is>
      </c>
      <c r="C14" s="27" t="inlineStr">
        <is>
          <t>Limpieza fina de obra para entrega al cliente</t>
        </is>
      </c>
      <c r="D14" s="26" t="inlineStr">
        <is>
          <t>m2</t>
        </is>
      </c>
      <c r="E14" s="28" t="n">
        <v>2500</v>
      </c>
      <c r="F14" s="28" t="n">
        <v>6500</v>
      </c>
      <c r="G14" s="29">
        <f>E14+F14</f>
        <v/>
      </c>
    </row>
    <row r="15">
      <c r="A15" s="22" t="inlineStr">
        <is>
          <t>MAM-01</t>
        </is>
      </c>
      <c r="B15" s="23" t="inlineStr">
        <is>
          <t>Mampostería</t>
        </is>
      </c>
      <c r="C15" s="23" t="inlineStr">
        <is>
          <t>Muro en bloque arcilla No. 4 e=10cm pegado con mortero 1:4</t>
        </is>
      </c>
      <c r="D15" s="22" t="inlineStr">
        <is>
          <t>m2</t>
        </is>
      </c>
      <c r="E15" s="24" t="n">
        <v>34000</v>
      </c>
      <c r="F15" s="24" t="n">
        <v>26000</v>
      </c>
      <c r="G15" s="25">
        <f>E15+F15</f>
        <v/>
      </c>
    </row>
    <row r="16">
      <c r="A16" s="26" t="inlineStr">
        <is>
          <t>MAM-02</t>
        </is>
      </c>
      <c r="B16" s="27" t="inlineStr">
        <is>
          <t>Mampostería</t>
        </is>
      </c>
      <c r="C16" s="27" t="inlineStr">
        <is>
          <t>Muro en ladrillo tolete común a la vista</t>
        </is>
      </c>
      <c r="D16" s="26" t="inlineStr">
        <is>
          <t>m2</t>
        </is>
      </c>
      <c r="E16" s="28" t="n">
        <v>48000</v>
      </c>
      <c r="F16" s="28" t="n">
        <v>38000</v>
      </c>
      <c r="G16" s="29">
        <f>E16+F16</f>
        <v/>
      </c>
    </row>
    <row r="17">
      <c r="A17" s="22" t="inlineStr">
        <is>
          <t>MAM-03</t>
        </is>
      </c>
      <c r="B17" s="23" t="inlineStr">
        <is>
          <t>Mampostería</t>
        </is>
      </c>
      <c r="C17" s="23" t="inlineStr">
        <is>
          <t>Pañete liso interior con mortero 1:3 e=1.5cm</t>
        </is>
      </c>
      <c r="D17" s="22" t="inlineStr">
        <is>
          <t>m2</t>
        </is>
      </c>
      <c r="E17" s="24" t="n">
        <v>14000</v>
      </c>
      <c r="F17" s="24" t="n">
        <v>19000</v>
      </c>
      <c r="G17" s="25">
        <f>E17+F17</f>
        <v/>
      </c>
    </row>
    <row r="18">
      <c r="A18" s="26" t="inlineStr">
        <is>
          <t>MAM-04</t>
        </is>
      </c>
      <c r="B18" s="27" t="inlineStr">
        <is>
          <t>Mampostería</t>
        </is>
      </c>
      <c r="C18" s="27" t="inlineStr">
        <is>
          <t>Pañete impermeabilizado para zonas húmedas</t>
        </is>
      </c>
      <c r="D18" s="26" t="inlineStr">
        <is>
          <t>m2</t>
        </is>
      </c>
      <c r="E18" s="28" t="n">
        <v>19500</v>
      </c>
      <c r="F18" s="28" t="n">
        <v>23000</v>
      </c>
      <c r="G18" s="29">
        <f>E18+F18</f>
        <v/>
      </c>
    </row>
    <row r="19">
      <c r="A19" s="22" t="inlineStr">
        <is>
          <t>MAM-05</t>
        </is>
      </c>
      <c r="B19" s="23" t="inlineStr">
        <is>
          <t>Mampostería</t>
        </is>
      </c>
      <c r="C19" s="23" t="inlineStr">
        <is>
          <t>Alféizar o remate de ventana en concreto 15cm</t>
        </is>
      </c>
      <c r="D19" s="22" t="inlineStr">
        <is>
          <t>ml</t>
        </is>
      </c>
      <c r="E19" s="24" t="n">
        <v>18000</v>
      </c>
      <c r="F19" s="24" t="n">
        <v>22000</v>
      </c>
      <c r="G19" s="25">
        <f>E19+F19</f>
        <v/>
      </c>
    </row>
    <row r="20">
      <c r="A20" s="26" t="inlineStr">
        <is>
          <t>MAM-06</t>
        </is>
      </c>
      <c r="B20" s="27" t="inlineStr">
        <is>
          <t>Mampostería</t>
        </is>
      </c>
      <c r="C20" s="27" t="inlineStr">
        <is>
          <t>Dintel en concreto reforzado para vanos</t>
        </is>
      </c>
      <c r="D20" s="26" t="inlineStr">
        <is>
          <t>ml</t>
        </is>
      </c>
      <c r="E20" s="28" t="n">
        <v>26000</v>
      </c>
      <c r="F20" s="28" t="n">
        <v>28000</v>
      </c>
      <c r="G20" s="29">
        <f>E20+F20</f>
        <v/>
      </c>
    </row>
    <row r="21">
      <c r="A21" s="22" t="inlineStr">
        <is>
          <t>MAM-07</t>
        </is>
      </c>
      <c r="B21" s="23" t="inlineStr">
        <is>
          <t>Mampostería</t>
        </is>
      </c>
      <c r="C21" s="23" t="inlineStr">
        <is>
          <t>Columnetas de confinamiento en concreto 3000 PSI</t>
        </is>
      </c>
      <c r="D21" s="22" t="inlineStr">
        <is>
          <t>ml</t>
        </is>
      </c>
      <c r="E21" s="24" t="n">
        <v>42000</v>
      </c>
      <c r="F21" s="24" t="n">
        <v>35000</v>
      </c>
      <c r="G21" s="25">
        <f>E21+F21</f>
        <v/>
      </c>
    </row>
    <row r="22">
      <c r="A22" s="26" t="inlineStr">
        <is>
          <t>MAM-08</t>
        </is>
      </c>
      <c r="B22" s="27" t="inlineStr">
        <is>
          <t>Mampostería</t>
        </is>
      </c>
      <c r="C22" s="27" t="inlineStr">
        <is>
          <t>Mortero de nivelación para pisos e=3cm</t>
        </is>
      </c>
      <c r="D22" s="26" t="inlineStr">
        <is>
          <t>m2</t>
        </is>
      </c>
      <c r="E22" s="28" t="n">
        <v>16000</v>
      </c>
      <c r="F22" s="28" t="n">
        <v>14000</v>
      </c>
      <c r="G22" s="29">
        <f>E22+F22</f>
        <v/>
      </c>
    </row>
    <row r="23">
      <c r="A23" s="22" t="inlineStr">
        <is>
          <t>MAM-09</t>
        </is>
      </c>
      <c r="B23" s="23" t="inlineStr">
        <is>
          <t>Mampostería</t>
        </is>
      </c>
      <c r="C23" s="23" t="inlineStr">
        <is>
          <t>Alistado con pendiente para duchas</t>
        </is>
      </c>
      <c r="D23" s="22" t="inlineStr">
        <is>
          <t>m2</t>
        </is>
      </c>
      <c r="E23" s="24" t="n">
        <v>18500</v>
      </c>
      <c r="F23" s="24" t="n">
        <v>21000</v>
      </c>
      <c r="G23" s="25">
        <f>E23+F23</f>
        <v/>
      </c>
    </row>
    <row r="24">
      <c r="A24" s="26" t="inlineStr">
        <is>
          <t>MAM-10</t>
        </is>
      </c>
      <c r="B24" s="27" t="inlineStr">
        <is>
          <t>Mampostería</t>
        </is>
      </c>
      <c r="C24" s="27" t="inlineStr">
        <is>
          <t>Impermeabilización manto asfáltico en terrazas</t>
        </is>
      </c>
      <c r="D24" s="26" t="inlineStr">
        <is>
          <t>m2</t>
        </is>
      </c>
      <c r="E24" s="28" t="n">
        <v>42000</v>
      </c>
      <c r="F24" s="28" t="n">
        <v>26000</v>
      </c>
      <c r="G24" s="29">
        <f>E24+F24</f>
        <v/>
      </c>
    </row>
    <row r="25">
      <c r="A25" s="22" t="inlineStr">
        <is>
          <t>DRY-01</t>
        </is>
      </c>
      <c r="B25" s="23" t="inlineStr">
        <is>
          <t>Drywall</t>
        </is>
      </c>
      <c r="C25" s="23" t="inlineStr">
        <is>
          <t>Muro panel yeso 1/2 pulg 2 caras estructura cal 26</t>
        </is>
      </c>
      <c r="D25" s="22" t="inlineStr">
        <is>
          <t>m2</t>
        </is>
      </c>
      <c r="E25" s="24" t="n">
        <v>42000</v>
      </c>
      <c r="F25" s="24" t="n">
        <v>24000</v>
      </c>
      <c r="G25" s="25">
        <f>E25+F25</f>
        <v/>
      </c>
    </row>
    <row r="26">
      <c r="A26" s="26" t="inlineStr">
        <is>
          <t>DRY-02</t>
        </is>
      </c>
      <c r="B26" s="27" t="inlineStr">
        <is>
          <t>Drywall</t>
        </is>
      </c>
      <c r="C26" s="27" t="inlineStr">
        <is>
          <t>Muro panel yeso 1/2 pulg 1 cara (revestimiento muro)</t>
        </is>
      </c>
      <c r="D26" s="26" t="inlineStr">
        <is>
          <t>m2</t>
        </is>
      </c>
      <c r="E26" s="28" t="n">
        <v>28000</v>
      </c>
      <c r="F26" s="28" t="n">
        <v>18000</v>
      </c>
      <c r="G26" s="29">
        <f>E26+F26</f>
        <v/>
      </c>
    </row>
    <row r="27">
      <c r="A27" s="22" t="inlineStr">
        <is>
          <t>DRY-03</t>
        </is>
      </c>
      <c r="B27" s="23" t="inlineStr">
        <is>
          <t>Drywall</t>
        </is>
      </c>
      <c r="C27" s="23" t="inlineStr">
        <is>
          <t>Muro panel yeso con aislamiento lana de vidrio acústica</t>
        </is>
      </c>
      <c r="D27" s="22" t="inlineStr">
        <is>
          <t>m2</t>
        </is>
      </c>
      <c r="E27" s="24" t="n">
        <v>64000</v>
      </c>
      <c r="F27" s="24" t="n">
        <v>29000</v>
      </c>
      <c r="G27" s="25">
        <f>E27+F27</f>
        <v/>
      </c>
    </row>
    <row r="28">
      <c r="A28" s="26" t="inlineStr">
        <is>
          <t>DRY-04</t>
        </is>
      </c>
      <c r="B28" s="27" t="inlineStr">
        <is>
          <t>Drywall</t>
        </is>
      </c>
      <c r="C28" s="27" t="inlineStr">
        <is>
          <t>Muro Superboard 8mm resistente a humedad</t>
        </is>
      </c>
      <c r="D28" s="26" t="inlineStr">
        <is>
          <t>m2</t>
        </is>
      </c>
      <c r="E28" s="28" t="n">
        <v>58000</v>
      </c>
      <c r="F28" s="28" t="n">
        <v>29000</v>
      </c>
      <c r="G28" s="29">
        <f>E28+F28</f>
        <v/>
      </c>
    </row>
    <row r="29">
      <c r="A29" s="22" t="inlineStr">
        <is>
          <t>DRY-05</t>
        </is>
      </c>
      <c r="B29" s="23" t="inlineStr">
        <is>
          <t>Drywall</t>
        </is>
      </c>
      <c r="C29" s="23" t="inlineStr">
        <is>
          <t>Cielo raso suspendido drywall junta invisible</t>
        </is>
      </c>
      <c r="D29" s="22" t="inlineStr">
        <is>
          <t>m2</t>
        </is>
      </c>
      <c r="E29" s="24" t="n">
        <v>36000</v>
      </c>
      <c r="F29" s="24" t="n">
        <v>22000</v>
      </c>
      <c r="G29" s="25">
        <f>E29+F29</f>
        <v/>
      </c>
    </row>
    <row r="30">
      <c r="A30" s="26" t="inlineStr">
        <is>
          <t>DRY-06</t>
        </is>
      </c>
      <c r="B30" s="27" t="inlineStr">
        <is>
          <t>Drywall</t>
        </is>
      </c>
      <c r="C30" s="27" t="inlineStr">
        <is>
          <t>Cielo raso en PVC machihembrado tipo madera</t>
        </is>
      </c>
      <c r="D30" s="26" t="inlineStr">
        <is>
          <t>m2</t>
        </is>
      </c>
      <c r="E30" s="28" t="n">
        <v>38000</v>
      </c>
      <c r="F30" s="28" t="n">
        <v>19000</v>
      </c>
      <c r="G30" s="29">
        <f>E30+F30</f>
        <v/>
      </c>
    </row>
    <row r="31">
      <c r="A31" s="22" t="inlineStr">
        <is>
          <t>DRY-07</t>
        </is>
      </c>
      <c r="B31" s="23" t="inlineStr">
        <is>
          <t>Drywall</t>
        </is>
      </c>
      <c r="C31" s="23" t="inlineStr">
        <is>
          <t>Cajillo o cortinero en drywall con iluminación indirecta</t>
        </is>
      </c>
      <c r="D31" s="22" t="inlineStr">
        <is>
          <t>ml</t>
        </is>
      </c>
      <c r="E31" s="24" t="n">
        <v>28000</v>
      </c>
      <c r="F31" s="24" t="n">
        <v>25000</v>
      </c>
      <c r="G31" s="25">
        <f>E31+F31</f>
        <v/>
      </c>
    </row>
    <row r="32">
      <c r="A32" s="26" t="inlineStr">
        <is>
          <t>DRY-08</t>
        </is>
      </c>
      <c r="B32" s="27" t="inlineStr">
        <is>
          <t>Drywall</t>
        </is>
      </c>
      <c r="C32" s="27" t="inlineStr">
        <is>
          <t>Viga decorativa en drywall con ángulos metálicos</t>
        </is>
      </c>
      <c r="D32" s="26" t="inlineStr">
        <is>
          <t>ml</t>
        </is>
      </c>
      <c r="E32" s="28" t="n">
        <v>22000</v>
      </c>
      <c r="F32" s="28" t="n">
        <v>20000</v>
      </c>
      <c r="G32" s="29">
        <f>E32+F32</f>
        <v/>
      </c>
    </row>
    <row r="33">
      <c r="A33" s="22" t="inlineStr">
        <is>
          <t>DRY-09</t>
        </is>
      </c>
      <c r="B33" s="23" t="inlineStr">
        <is>
          <t>Drywall</t>
        </is>
      </c>
      <c r="C33" s="23" t="inlineStr">
        <is>
          <t>Nichos decorativos para baño o sala en drywall</t>
        </is>
      </c>
      <c r="D33" s="22" t="inlineStr">
        <is>
          <t>un</t>
        </is>
      </c>
      <c r="E33" s="24" t="n">
        <v>35000</v>
      </c>
      <c r="F33" s="24" t="n">
        <v>45000</v>
      </c>
      <c r="G33" s="25">
        <f>E33+F33</f>
        <v/>
      </c>
    </row>
    <row r="34">
      <c r="A34" s="26" t="inlineStr">
        <is>
          <t>DRY-10</t>
        </is>
      </c>
      <c r="B34" s="27" t="inlineStr">
        <is>
          <t>Drywall</t>
        </is>
      </c>
      <c r="C34" s="27" t="inlineStr">
        <is>
          <t>Tapa de inspección para redes en cielorraso 40x40</t>
        </is>
      </c>
      <c r="D34" s="26" t="inlineStr">
        <is>
          <t>un</t>
        </is>
      </c>
      <c r="E34" s="28" t="n">
        <v>28000</v>
      </c>
      <c r="F34" s="28" t="n">
        <v>20000</v>
      </c>
      <c r="G34" s="29">
        <f>E34+F34</f>
        <v/>
      </c>
    </row>
    <row r="35">
      <c r="A35" s="22" t="inlineStr">
        <is>
          <t>PIS-01</t>
        </is>
      </c>
      <c r="B35" s="23" t="inlineStr">
        <is>
          <t>Pisos y Enchapes</t>
        </is>
      </c>
      <c r="C35" s="23" t="inlineStr">
        <is>
          <t>Piso porcelanato 60x60 rectificado pegacor blanco</t>
        </is>
      </c>
      <c r="D35" s="22" t="inlineStr">
        <is>
          <t>m2</t>
        </is>
      </c>
      <c r="E35" s="24" t="n">
        <v>32000</v>
      </c>
      <c r="F35" s="24" t="n">
        <v>32000</v>
      </c>
      <c r="G35" s="25">
        <f>E35+F35</f>
        <v/>
      </c>
    </row>
    <row r="36">
      <c r="A36" s="26" t="inlineStr">
        <is>
          <t>PIS-02</t>
        </is>
      </c>
      <c r="B36" s="27" t="inlineStr">
        <is>
          <t>Pisos y Enchapes</t>
        </is>
      </c>
      <c r="C36" s="27" t="inlineStr">
        <is>
          <t>Piso porcelanato gran formato 120x60</t>
        </is>
      </c>
      <c r="D36" s="26" t="inlineStr">
        <is>
          <t>m2</t>
        </is>
      </c>
      <c r="E36" s="28" t="n">
        <v>46000</v>
      </c>
      <c r="F36" s="28" t="n">
        <v>42000</v>
      </c>
      <c r="G36" s="29">
        <f>E36+F36</f>
        <v/>
      </c>
    </row>
    <row r="37">
      <c r="A37" s="22" t="inlineStr">
        <is>
          <t>PIS-03</t>
        </is>
      </c>
      <c r="B37" s="23" t="inlineStr">
        <is>
          <t>Pisos y Enchapes</t>
        </is>
      </c>
      <c r="C37" s="23" t="inlineStr">
        <is>
          <t>Piso cerámico tradicional 45x45 tráfico alto</t>
        </is>
      </c>
      <c r="D37" s="22" t="inlineStr">
        <is>
          <t>m2</t>
        </is>
      </c>
      <c r="E37" s="24" t="n">
        <v>22000</v>
      </c>
      <c r="F37" s="24" t="n">
        <v>26000</v>
      </c>
      <c r="G37" s="25">
        <f>E37+F37</f>
        <v/>
      </c>
    </row>
    <row r="38">
      <c r="A38" s="26" t="inlineStr">
        <is>
          <t>PIS-04</t>
        </is>
      </c>
      <c r="B38" s="27" t="inlineStr">
        <is>
          <t>Pisos y Enchapes</t>
        </is>
      </c>
      <c r="C38" s="27" t="inlineStr">
        <is>
          <t>Guardaescobas en porcelanato cortado y biselado</t>
        </is>
      </c>
      <c r="D38" s="26" t="inlineStr">
        <is>
          <t>ml</t>
        </is>
      </c>
      <c r="E38" s="28" t="n">
        <v>8000</v>
      </c>
      <c r="F38" s="28" t="n">
        <v>12000</v>
      </c>
      <c r="G38" s="29">
        <f>E38+F38</f>
        <v/>
      </c>
    </row>
    <row r="39">
      <c r="A39" s="22" t="inlineStr">
        <is>
          <t>PIS-05</t>
        </is>
      </c>
      <c r="B39" s="23" t="inlineStr">
        <is>
          <t>Pisos y Enchapes</t>
        </is>
      </c>
      <c r="C39" s="23" t="inlineStr">
        <is>
          <t>Piso laminado de madera 8mm con espuma acústica</t>
        </is>
      </c>
      <c r="D39" s="22" t="inlineStr">
        <is>
          <t>m2</t>
        </is>
      </c>
      <c r="E39" s="24" t="n">
        <v>38000</v>
      </c>
      <c r="F39" s="24" t="n">
        <v>18000</v>
      </c>
      <c r="G39" s="25">
        <f>E39+F39</f>
        <v/>
      </c>
    </row>
    <row r="40">
      <c r="A40" s="26" t="inlineStr">
        <is>
          <t>PIS-06</t>
        </is>
      </c>
      <c r="B40" s="27" t="inlineStr">
        <is>
          <t>Pisos y Enchapes</t>
        </is>
      </c>
      <c r="C40" s="27" t="inlineStr">
        <is>
          <t>Piso vinílico SPC click 100% impermeable</t>
        </is>
      </c>
      <c r="D40" s="26" t="inlineStr">
        <is>
          <t>m2</t>
        </is>
      </c>
      <c r="E40" s="28" t="n">
        <v>45000</v>
      </c>
      <c r="F40" s="28" t="n">
        <v>20000</v>
      </c>
      <c r="G40" s="29">
        <f>E40+F40</f>
        <v/>
      </c>
    </row>
    <row r="41">
      <c r="A41" s="22" t="inlineStr">
        <is>
          <t>PIS-07</t>
        </is>
      </c>
      <c r="B41" s="23" t="inlineStr">
        <is>
          <t>Pisos y Enchapes</t>
        </is>
      </c>
      <c r="C41" s="23" t="inlineStr">
        <is>
          <t>Enchape tipo metro / subway para cocina y baños</t>
        </is>
      </c>
      <c r="D41" s="22" t="inlineStr">
        <is>
          <t>m2</t>
        </is>
      </c>
      <c r="E41" s="24" t="n">
        <v>34000</v>
      </c>
      <c r="F41" s="24" t="n">
        <v>36000</v>
      </c>
      <c r="G41" s="25">
        <f>E41+F41</f>
        <v/>
      </c>
    </row>
    <row r="42">
      <c r="A42" s="26" t="inlineStr">
        <is>
          <t>PIS-08</t>
        </is>
      </c>
      <c r="B42" s="27" t="inlineStr">
        <is>
          <t>Pisos y Enchapes</t>
        </is>
      </c>
      <c r="C42" s="27" t="inlineStr">
        <is>
          <t>Enchape formato tableta decorativa con boquilla epóxica</t>
        </is>
      </c>
      <c r="D42" s="26" t="inlineStr">
        <is>
          <t>m2</t>
        </is>
      </c>
      <c r="E42" s="28" t="n">
        <v>28000</v>
      </c>
      <c r="F42" s="28" t="n">
        <v>38000</v>
      </c>
      <c r="G42" s="29">
        <f>E42+F42</f>
        <v/>
      </c>
    </row>
    <row r="43">
      <c r="A43" s="22" t="inlineStr">
        <is>
          <t>PIS-09</t>
        </is>
      </c>
      <c r="B43" s="23" t="inlineStr">
        <is>
          <t>Pisos y Enchapes</t>
        </is>
      </c>
      <c r="C43" s="23" t="inlineStr">
        <is>
          <t>Empillado y emboquillado general con sellador</t>
        </is>
      </c>
      <c r="D43" s="22" t="inlineStr">
        <is>
          <t>m2</t>
        </is>
      </c>
      <c r="E43" s="24" t="n">
        <v>5000</v>
      </c>
      <c r="F43" s="24" t="n">
        <v>11000</v>
      </c>
      <c r="G43" s="25">
        <f>E43+F43</f>
        <v/>
      </c>
    </row>
    <row r="44">
      <c r="A44" s="26" t="inlineStr">
        <is>
          <t>PIS-10</t>
        </is>
      </c>
      <c r="B44" s="27" t="inlineStr">
        <is>
          <t>Pisos y Enchapes</t>
        </is>
      </c>
      <c r="C44" s="27" t="inlineStr">
        <is>
          <t>Pulido y cristalizado de pisos en mármol o granito</t>
        </is>
      </c>
      <c r="D44" s="26" t="inlineStr">
        <is>
          <t>m2</t>
        </is>
      </c>
      <c r="E44" s="28" t="n">
        <v>16000</v>
      </c>
      <c r="F44" s="28" t="n">
        <v>28000</v>
      </c>
      <c r="G44" s="29">
        <f>E44+F44</f>
        <v/>
      </c>
    </row>
    <row r="45">
      <c r="A45" s="22" t="inlineStr">
        <is>
          <t>PIN-01</t>
        </is>
      </c>
      <c r="B45" s="23" t="inlineStr">
        <is>
          <t>Pintura y Acabados</t>
        </is>
      </c>
      <c r="C45" s="23" t="inlineStr">
        <is>
          <t>Estuco plástico para interiores 3 manos y lijado</t>
        </is>
      </c>
      <c r="D45" s="22" t="inlineStr">
        <is>
          <t>m2</t>
        </is>
      </c>
      <c r="E45" s="24" t="n">
        <v>8500</v>
      </c>
      <c r="F45" s="24" t="n">
        <v>12000</v>
      </c>
      <c r="G45" s="25">
        <f>E45+F45</f>
        <v/>
      </c>
    </row>
    <row r="46">
      <c r="A46" s="26" t="inlineStr">
        <is>
          <t>PIN-02</t>
        </is>
      </c>
      <c r="B46" s="27" t="inlineStr">
        <is>
          <t>Pintura y Acabados</t>
        </is>
      </c>
      <c r="C46" s="27" t="inlineStr">
        <is>
          <t>Pintura vinilo tipo 1 lavable 2 manos</t>
        </is>
      </c>
      <c r="D46" s="26" t="inlineStr">
        <is>
          <t>m2</t>
        </is>
      </c>
      <c r="E46" s="28" t="n">
        <v>7200</v>
      </c>
      <c r="F46" s="28" t="n">
        <v>8500</v>
      </c>
      <c r="G46" s="29">
        <f>E46+F46</f>
        <v/>
      </c>
    </row>
    <row r="47">
      <c r="A47" s="22" t="inlineStr">
        <is>
          <t>PIN-03</t>
        </is>
      </c>
      <c r="B47" s="23" t="inlineStr">
        <is>
          <t>Pintura y Acabados</t>
        </is>
      </c>
      <c r="C47" s="23" t="inlineStr">
        <is>
          <t>Pintura vinilo antibacterial para cocina y baños</t>
        </is>
      </c>
      <c r="D47" s="22" t="inlineStr">
        <is>
          <t>m2</t>
        </is>
      </c>
      <c r="E47" s="24" t="n">
        <v>11500</v>
      </c>
      <c r="F47" s="24" t="n">
        <v>9500</v>
      </c>
      <c r="G47" s="25">
        <f>E47+F47</f>
        <v/>
      </c>
    </row>
    <row r="48">
      <c r="A48" s="26" t="inlineStr">
        <is>
          <t>PIN-04</t>
        </is>
      </c>
      <c r="B48" s="27" t="inlineStr">
        <is>
          <t>Pintura y Acabados</t>
        </is>
      </c>
      <c r="C48" s="27" t="inlineStr">
        <is>
          <t>Esmalte sintético brillante en puertas y rejas</t>
        </is>
      </c>
      <c r="D48" s="26" t="inlineStr">
        <is>
          <t>m2</t>
        </is>
      </c>
      <c r="E48" s="28" t="n">
        <v>14000</v>
      </c>
      <c r="F48" s="28" t="n">
        <v>15000</v>
      </c>
      <c r="G48" s="29">
        <f>E48+F48</f>
        <v/>
      </c>
    </row>
    <row r="49">
      <c r="A49" s="22" t="inlineStr">
        <is>
          <t>PIN-05</t>
        </is>
      </c>
      <c r="B49" s="23" t="inlineStr">
        <is>
          <t>Pintura y Acabados</t>
        </is>
      </c>
      <c r="C49" s="23" t="inlineStr">
        <is>
          <t>Estuco veneciano decorativo acabado espejo</t>
        </is>
      </c>
      <c r="D49" s="22" t="inlineStr">
        <is>
          <t>m2</t>
        </is>
      </c>
      <c r="E49" s="24" t="n">
        <v>24000</v>
      </c>
      <c r="F49" s="24" t="n">
        <v>38000</v>
      </c>
      <c r="G49" s="25">
        <f>E49+F49</f>
        <v/>
      </c>
    </row>
    <row r="50">
      <c r="A50" s="26" t="inlineStr">
        <is>
          <t>PIN-06</t>
        </is>
      </c>
      <c r="B50" s="27" t="inlineStr">
        <is>
          <t>Pintura y Acabados</t>
        </is>
      </c>
      <c r="C50" s="27" t="inlineStr">
        <is>
          <t>Pintura epóxica de alta resistencia para pisos</t>
        </is>
      </c>
      <c r="D50" s="26" t="inlineStr">
        <is>
          <t>m2</t>
        </is>
      </c>
      <c r="E50" s="28" t="n">
        <v>32000</v>
      </c>
      <c r="F50" s="28" t="n">
        <v>24000</v>
      </c>
      <c r="G50" s="29">
        <f>E50+F50</f>
        <v/>
      </c>
    </row>
    <row r="51">
      <c r="A51" s="22" t="inlineStr">
        <is>
          <t>PIN-07</t>
        </is>
      </c>
      <c r="B51" s="23" t="inlineStr">
        <is>
          <t>Pintura y Acabados</t>
        </is>
      </c>
      <c r="C51" s="23" t="inlineStr">
        <is>
          <t>Microcemento decorativo en muros y mesones</t>
        </is>
      </c>
      <c r="D51" s="22" t="inlineStr">
        <is>
          <t>m2</t>
        </is>
      </c>
      <c r="E51" s="24" t="n">
        <v>52000</v>
      </c>
      <c r="F51" s="24" t="n">
        <v>58000</v>
      </c>
      <c r="G51" s="25">
        <f>E51+F51</f>
        <v/>
      </c>
    </row>
    <row r="52">
      <c r="A52" s="26" t="inlineStr">
        <is>
          <t>PIN-08</t>
        </is>
      </c>
      <c r="B52" s="27" t="inlineStr">
        <is>
          <t>Pintura y Acabados</t>
        </is>
      </c>
      <c r="C52" s="27" t="inlineStr">
        <is>
          <t>Tratamiento de juntas en drywall con cinta y masilla</t>
        </is>
      </c>
      <c r="D52" s="26" t="inlineStr">
        <is>
          <t>ml</t>
        </is>
      </c>
      <c r="E52" s="28" t="n">
        <v>4500</v>
      </c>
      <c r="F52" s="28" t="n">
        <v>6500</v>
      </c>
      <c r="G52" s="29">
        <f>E52+F52</f>
        <v/>
      </c>
    </row>
    <row r="53">
      <c r="A53" s="22" t="inlineStr">
        <is>
          <t>PIN-09</t>
        </is>
      </c>
      <c r="B53" s="23" t="inlineStr">
        <is>
          <t>Pintura y Acabados</t>
        </is>
      </c>
      <c r="C53" s="23" t="inlineStr">
        <is>
          <t>Aplicación de sellador fijador acrílico previo</t>
        </is>
      </c>
      <c r="D53" s="22" t="inlineStr">
        <is>
          <t>m2</t>
        </is>
      </c>
      <c r="E53" s="24" t="n">
        <v>3500</v>
      </c>
      <c r="F53" s="24" t="n">
        <v>4500</v>
      </c>
      <c r="G53" s="25">
        <f>E53+F53</f>
        <v/>
      </c>
    </row>
    <row r="54">
      <c r="A54" s="26" t="inlineStr">
        <is>
          <t>PIN-10</t>
        </is>
      </c>
      <c r="B54" s="27" t="inlineStr">
        <is>
          <t>Pintura y Acabados</t>
        </is>
      </c>
      <c r="C54" s="27" t="inlineStr">
        <is>
          <t>Pintura koraza para fachadas y balcones</t>
        </is>
      </c>
      <c r="D54" s="26" t="inlineStr">
        <is>
          <t>m2</t>
        </is>
      </c>
      <c r="E54" s="28" t="n">
        <v>15500</v>
      </c>
      <c r="F54" s="28" t="n">
        <v>13000</v>
      </c>
      <c r="G54" s="29">
        <f>E54+F54</f>
        <v/>
      </c>
    </row>
    <row r="55">
      <c r="A55" s="22" t="inlineStr">
        <is>
          <t>HID-01</t>
        </is>
      </c>
      <c r="B55" s="23" t="inlineStr">
        <is>
          <t>Redes Hidrosanitarias</t>
        </is>
      </c>
      <c r="C55" s="23" t="inlineStr">
        <is>
          <t>Punto hidráulico agua fría PVC 1/2 pulgada</t>
        </is>
      </c>
      <c r="D55" s="22" t="inlineStr">
        <is>
          <t>pto</t>
        </is>
      </c>
      <c r="E55" s="24" t="n">
        <v>38000</v>
      </c>
      <c r="F55" s="24" t="n">
        <v>48000</v>
      </c>
      <c r="G55" s="25">
        <f>E55+F55</f>
        <v/>
      </c>
    </row>
    <row r="56">
      <c r="A56" s="26" t="inlineStr">
        <is>
          <t>HID-02</t>
        </is>
      </c>
      <c r="B56" s="27" t="inlineStr">
        <is>
          <t>Redes Hidrosanitarias</t>
        </is>
      </c>
      <c r="C56" s="27" t="inlineStr">
        <is>
          <t>Punto hidráulico agua caliente CPVC 1/2 pulgada</t>
        </is>
      </c>
      <c r="D56" s="26" t="inlineStr">
        <is>
          <t>pto</t>
        </is>
      </c>
      <c r="E56" s="28" t="n">
        <v>52000</v>
      </c>
      <c r="F56" s="28" t="n">
        <v>58000</v>
      </c>
      <c r="G56" s="29">
        <f>E56+F56</f>
        <v/>
      </c>
    </row>
    <row r="57">
      <c r="A57" s="22" t="inlineStr">
        <is>
          <t>HID-03</t>
        </is>
      </c>
      <c r="B57" s="23" t="inlineStr">
        <is>
          <t>Redes Hidrosanitarias</t>
        </is>
      </c>
      <c r="C57" s="23" t="inlineStr">
        <is>
          <t>Punto sanitario desagüe 2 pulg lavamanos/ducha</t>
        </is>
      </c>
      <c r="D57" s="22" t="inlineStr">
        <is>
          <t>pto</t>
        </is>
      </c>
      <c r="E57" s="24" t="n">
        <v>42000</v>
      </c>
      <c r="F57" s="24" t="n">
        <v>52000</v>
      </c>
      <c r="G57" s="25">
        <f>E57+F57</f>
        <v/>
      </c>
    </row>
    <row r="58">
      <c r="A58" s="26" t="inlineStr">
        <is>
          <t>HID-04</t>
        </is>
      </c>
      <c r="B58" s="27" t="inlineStr">
        <is>
          <t>Redes Hidrosanitarias</t>
        </is>
      </c>
      <c r="C58" s="27" t="inlineStr">
        <is>
          <t>Punto sanitario desagüe 4 pulg sanitario principal</t>
        </is>
      </c>
      <c r="D58" s="26" t="inlineStr">
        <is>
          <t>pto</t>
        </is>
      </c>
      <c r="E58" s="28" t="n">
        <v>65000</v>
      </c>
      <c r="F58" s="28" t="n">
        <v>68000</v>
      </c>
      <c r="G58" s="29">
        <f>E58+F58</f>
        <v/>
      </c>
    </row>
    <row r="59">
      <c r="A59" s="22" t="inlineStr">
        <is>
          <t>HID-05</t>
        </is>
      </c>
      <c r="B59" s="23" t="inlineStr">
        <is>
          <t>Redes Hidrosanitarias</t>
        </is>
      </c>
      <c r="C59" s="23" t="inlineStr">
        <is>
          <t>Instalación de combo sanitario y lavamanos con grifería</t>
        </is>
      </c>
      <c r="D59" s="22" t="inlineStr">
        <is>
          <t>jgo</t>
        </is>
      </c>
      <c r="E59" s="24" t="n">
        <v>45000</v>
      </c>
      <c r="F59" s="24" t="n">
        <v>75000</v>
      </c>
      <c r="G59" s="25">
        <f>E59+F59</f>
        <v/>
      </c>
    </row>
    <row r="60">
      <c r="A60" s="26" t="inlineStr">
        <is>
          <t>HID-06</t>
        </is>
      </c>
      <c r="B60" s="27" t="inlineStr">
        <is>
          <t>Redes Hidrosanitarias</t>
        </is>
      </c>
      <c r="C60" s="27" t="inlineStr">
        <is>
          <t>Instalación de calentador a gas de paso y chimenea</t>
        </is>
      </c>
      <c r="D60" s="26" t="inlineStr">
        <is>
          <t>un</t>
        </is>
      </c>
      <c r="E60" s="28" t="n">
        <v>65000</v>
      </c>
      <c r="F60" s="28" t="n">
        <v>110000</v>
      </c>
      <c r="G60" s="29">
        <f>E60+F60</f>
        <v/>
      </c>
    </row>
    <row r="61">
      <c r="A61" s="22" t="inlineStr">
        <is>
          <t>HID-07</t>
        </is>
      </c>
      <c r="B61" s="23" t="inlineStr">
        <is>
          <t>Redes Hidrosanitarias</t>
        </is>
      </c>
      <c r="C61" s="23" t="inlineStr">
        <is>
          <t>Punto de gas natural certificado en cobre o pe-al-pe</t>
        </is>
      </c>
      <c r="D61" s="22" t="inlineStr">
        <is>
          <t>pto</t>
        </is>
      </c>
      <c r="E61" s="24" t="n">
        <v>75000</v>
      </c>
      <c r="F61" s="24" t="n">
        <v>85000</v>
      </c>
      <c r="G61" s="25">
        <f>E61+F61</f>
        <v/>
      </c>
    </row>
    <row r="62">
      <c r="A62" s="26" t="inlineStr">
        <is>
          <t>HID-08</t>
        </is>
      </c>
      <c r="B62" s="27" t="inlineStr">
        <is>
          <t>Redes Hidrosanitarias</t>
        </is>
      </c>
      <c r="C62" s="27" t="inlineStr">
        <is>
          <t>Instalación de tina o jacuzzi con hidromasajes</t>
        </is>
      </c>
      <c r="D62" s="26" t="inlineStr">
        <is>
          <t>un</t>
        </is>
      </c>
      <c r="E62" s="28" t="n">
        <v>180000</v>
      </c>
      <c r="F62" s="28" t="n">
        <v>320000</v>
      </c>
      <c r="G62" s="29">
        <f>E62+F62</f>
        <v/>
      </c>
    </row>
    <row r="63">
      <c r="A63" s="22" t="inlineStr">
        <is>
          <t>HID-09</t>
        </is>
      </c>
      <c r="B63" s="23" t="inlineStr">
        <is>
          <t>Redes Hidrosanitarias</t>
        </is>
      </c>
      <c r="C63" s="23" t="inlineStr">
        <is>
          <t>Registro de corte general para baño o cocina 1/2</t>
        </is>
      </c>
      <c r="D63" s="22" t="inlineStr">
        <is>
          <t>un</t>
        </is>
      </c>
      <c r="E63" s="24" t="n">
        <v>38000</v>
      </c>
      <c r="F63" s="24" t="n">
        <v>32000</v>
      </c>
      <c r="G63" s="25">
        <f>E63+F63</f>
        <v/>
      </c>
    </row>
    <row r="64">
      <c r="A64" s="26" t="inlineStr">
        <is>
          <t>HID-10</t>
        </is>
      </c>
      <c r="B64" s="27" t="inlineStr">
        <is>
          <t>Redes Hidrosanitarias</t>
        </is>
      </c>
      <c r="C64" s="27" t="inlineStr">
        <is>
          <t>Sifón y rejilla antiolores para ducha</t>
        </is>
      </c>
      <c r="D64" s="26" t="inlineStr">
        <is>
          <t>un</t>
        </is>
      </c>
      <c r="E64" s="28" t="n">
        <v>32000</v>
      </c>
      <c r="F64" s="28" t="n">
        <v>24000</v>
      </c>
      <c r="G64" s="29">
        <f>E64+F64</f>
        <v/>
      </c>
    </row>
    <row r="65">
      <c r="A65" s="22" t="inlineStr">
        <is>
          <t>ELE-01</t>
        </is>
      </c>
      <c r="B65" s="23" t="inlineStr">
        <is>
          <t>Redes Eléctricas</t>
        </is>
      </c>
      <c r="C65" s="23" t="inlineStr">
        <is>
          <t>Punto eléctrico toma corriente 110V certificado Retie</t>
        </is>
      </c>
      <c r="D65" s="22" t="inlineStr">
        <is>
          <t>pto</t>
        </is>
      </c>
      <c r="E65" s="24" t="n">
        <v>32000</v>
      </c>
      <c r="F65" s="24" t="n">
        <v>42000</v>
      </c>
      <c r="G65" s="25">
        <f>E65+F65</f>
        <v/>
      </c>
    </row>
    <row r="66">
      <c r="A66" s="26" t="inlineStr">
        <is>
          <t>ELE-02</t>
        </is>
      </c>
      <c r="B66" s="27" t="inlineStr">
        <is>
          <t>Redes Eléctricas</t>
        </is>
      </c>
      <c r="C66" s="27" t="inlineStr">
        <is>
          <t>Punto toma especial GFCI para baños y cocina</t>
        </is>
      </c>
      <c r="D66" s="26" t="inlineStr">
        <is>
          <t>pto</t>
        </is>
      </c>
      <c r="E66" s="28" t="n">
        <v>52000</v>
      </c>
      <c r="F66" s="28" t="n">
        <v>46000</v>
      </c>
      <c r="G66" s="29">
        <f>E66+F66</f>
        <v/>
      </c>
    </row>
    <row r="67">
      <c r="A67" s="22" t="inlineStr">
        <is>
          <t>ELE-03</t>
        </is>
      </c>
      <c r="B67" s="23" t="inlineStr">
        <is>
          <t>Redes Eléctricas</t>
        </is>
      </c>
      <c r="C67" s="23" t="inlineStr">
        <is>
          <t>Punto eléctrico especial bifásico 220V para estufa</t>
        </is>
      </c>
      <c r="D67" s="22" t="inlineStr">
        <is>
          <t>pto</t>
        </is>
      </c>
      <c r="E67" s="24" t="n">
        <v>85000</v>
      </c>
      <c r="F67" s="24" t="n">
        <v>75000</v>
      </c>
      <c r="G67" s="25">
        <f>E67+F67</f>
        <v/>
      </c>
    </row>
    <row r="68">
      <c r="A68" s="26" t="inlineStr">
        <is>
          <t>ELE-04</t>
        </is>
      </c>
      <c r="B68" s="27" t="inlineStr">
        <is>
          <t>Redes Eléctricas</t>
        </is>
      </c>
      <c r="C68" s="27" t="inlineStr">
        <is>
          <t>Punto de iluminación interruptor sencillo y centro</t>
        </is>
      </c>
      <c r="D68" s="26" t="inlineStr">
        <is>
          <t>pto</t>
        </is>
      </c>
      <c r="E68" s="28" t="n">
        <v>28000</v>
      </c>
      <c r="F68" s="28" t="n">
        <v>38000</v>
      </c>
      <c r="G68" s="29">
        <f>E68+F68</f>
        <v/>
      </c>
    </row>
    <row r="69">
      <c r="A69" s="22" t="inlineStr">
        <is>
          <t>ELE-05</t>
        </is>
      </c>
      <c r="B69" s="23" t="inlineStr">
        <is>
          <t>Redes Eléctricas</t>
        </is>
      </c>
      <c r="C69" s="23" t="inlineStr">
        <is>
          <t>Punto conmutable (intercambiador) para alcobas</t>
        </is>
      </c>
      <c r="D69" s="22" t="inlineStr">
        <is>
          <t>pto</t>
        </is>
      </c>
      <c r="E69" s="24" t="n">
        <v>38000</v>
      </c>
      <c r="F69" s="24" t="n">
        <v>45000</v>
      </c>
      <c r="G69" s="25">
        <f>E69+F69</f>
        <v/>
      </c>
    </row>
    <row r="70">
      <c r="A70" s="26" t="inlineStr">
        <is>
          <t>ELE-06</t>
        </is>
      </c>
      <c r="B70" s="27" t="inlineStr">
        <is>
          <t>Redes Eléctricas</t>
        </is>
      </c>
      <c r="C70" s="27" t="inlineStr">
        <is>
          <t>Instalación de tablero de distribución 8 circuitos</t>
        </is>
      </c>
      <c r="D70" s="26" t="inlineStr">
        <is>
          <t>un</t>
        </is>
      </c>
      <c r="E70" s="28" t="n">
        <v>140000</v>
      </c>
      <c r="F70" s="28" t="n">
        <v>160000</v>
      </c>
      <c r="G70" s="29">
        <f>E70+F70</f>
        <v/>
      </c>
    </row>
    <row r="71">
      <c r="A71" s="22" t="inlineStr">
        <is>
          <t>ELE-07</t>
        </is>
      </c>
      <c r="B71" s="23" t="inlineStr">
        <is>
          <t>Redes Eléctricas</t>
        </is>
      </c>
      <c r="C71" s="23" t="inlineStr">
        <is>
          <t>Instalación de breakers termoeléctricos 15-20A</t>
        </is>
      </c>
      <c r="D71" s="22" t="inlineStr">
        <is>
          <t>un</t>
        </is>
      </c>
      <c r="E71" s="24" t="n">
        <v>22000</v>
      </c>
      <c r="F71" s="24" t="n">
        <v>18000</v>
      </c>
      <c r="G71" s="25">
        <f>E71+F71</f>
        <v/>
      </c>
    </row>
    <row r="72">
      <c r="A72" s="26" t="inlineStr">
        <is>
          <t>ELE-08</t>
        </is>
      </c>
      <c r="B72" s="27" t="inlineStr">
        <is>
          <t>Redes Eléctricas</t>
        </is>
      </c>
      <c r="C72" s="27" t="inlineStr">
        <is>
          <t>Punto de datos red estructurada UTP Cat 6</t>
        </is>
      </c>
      <c r="D72" s="26" t="inlineStr">
        <is>
          <t>pto</t>
        </is>
      </c>
      <c r="E72" s="28" t="n">
        <v>48000</v>
      </c>
      <c r="F72" s="28" t="n">
        <v>45000</v>
      </c>
      <c r="G72" s="29">
        <f>E72+F72</f>
        <v/>
      </c>
    </row>
    <row r="73">
      <c r="A73" s="22" t="inlineStr">
        <is>
          <t>ELE-09</t>
        </is>
      </c>
      <c r="B73" s="23" t="inlineStr">
        <is>
          <t>Redes Eléctricas</t>
        </is>
      </c>
      <c r="C73" s="23" t="inlineStr">
        <is>
          <t>Cinta LED empotrada con perfil de aluminio difusor</t>
        </is>
      </c>
      <c r="D73" s="22" t="inlineStr">
        <is>
          <t>ml</t>
        </is>
      </c>
      <c r="E73" s="24" t="n">
        <v>36000</v>
      </c>
      <c r="F73" s="24" t="n">
        <v>28000</v>
      </c>
      <c r="G73" s="25">
        <f>E73+F73</f>
        <v/>
      </c>
    </row>
    <row r="74">
      <c r="A74" s="26" t="inlineStr">
        <is>
          <t>ELE-10</t>
        </is>
      </c>
      <c r="B74" s="27" t="inlineStr">
        <is>
          <t>Redes Eléctricas</t>
        </is>
      </c>
      <c r="C74" s="27" t="inlineStr">
        <is>
          <t>Instalación de lámpara colgante o ventilador de techo</t>
        </is>
      </c>
      <c r="D74" s="26" t="inlineStr">
        <is>
          <t>un</t>
        </is>
      </c>
      <c r="E74" s="28" t="n">
        <v>25000</v>
      </c>
      <c r="F74" s="28" t="n">
        <v>55000</v>
      </c>
      <c r="G74" s="29">
        <f>E74+F74</f>
        <v/>
      </c>
    </row>
    <row r="75">
      <c r="A75" s="22" t="inlineStr">
        <is>
          <t>CAR-01</t>
        </is>
      </c>
      <c r="B75" s="23" t="inlineStr">
        <is>
          <t>Carpintería y Vidrio</t>
        </is>
      </c>
      <c r="C75" s="23" t="inlineStr">
        <is>
          <t>Puerta entamborada melamínica con marco y chapa</t>
        </is>
      </c>
      <c r="D75" s="22" t="inlineStr">
        <is>
          <t>un</t>
        </is>
      </c>
      <c r="E75" s="24" t="n">
        <v>280000</v>
      </c>
      <c r="F75" s="24" t="n">
        <v>95000</v>
      </c>
      <c r="G75" s="25">
        <f>E75+F75</f>
        <v/>
      </c>
    </row>
    <row r="76">
      <c r="A76" s="26" t="inlineStr">
        <is>
          <t>CAR-02</t>
        </is>
      </c>
      <c r="B76" s="27" t="inlineStr">
        <is>
          <t>Carpintería y Vidrio</t>
        </is>
      </c>
      <c r="C76" s="27" t="inlineStr">
        <is>
          <t>Puerta de seguridad metálica con cerradura multipunto</t>
        </is>
      </c>
      <c r="D76" s="26" t="inlineStr">
        <is>
          <t>un</t>
        </is>
      </c>
      <c r="E76" s="28" t="n">
        <v>650000</v>
      </c>
      <c r="F76" s="28" t="n">
        <v>180000</v>
      </c>
      <c r="G76" s="29">
        <f>E76+F76</f>
        <v/>
      </c>
    </row>
    <row r="77">
      <c r="A77" s="22" t="inlineStr">
        <is>
          <t>CAR-03</t>
        </is>
      </c>
      <c r="B77" s="23" t="inlineStr">
        <is>
          <t>Carpintería y Vidrio</t>
        </is>
      </c>
      <c r="C77" s="23" t="inlineStr">
        <is>
          <t>Mueble inferior de cocina en melamina RH hidrófuga</t>
        </is>
      </c>
      <c r="D77" s="22" t="inlineStr">
        <is>
          <t>ml</t>
        </is>
      </c>
      <c r="E77" s="24" t="n">
        <v>420000</v>
      </c>
      <c r="F77" s="24" t="n">
        <v>140000</v>
      </c>
      <c r="G77" s="25">
        <f>E77+F77</f>
        <v/>
      </c>
    </row>
    <row r="78">
      <c r="A78" s="26" t="inlineStr">
        <is>
          <t>CAR-04</t>
        </is>
      </c>
      <c r="B78" s="27" t="inlineStr">
        <is>
          <t>Carpintería y Vidrio</t>
        </is>
      </c>
      <c r="C78" s="27" t="inlineStr">
        <is>
          <t>Mueble superior de cocina con platero y campana</t>
        </is>
      </c>
      <c r="D78" s="26" t="inlineStr">
        <is>
          <t>ml</t>
        </is>
      </c>
      <c r="E78" s="28" t="n">
        <v>360000</v>
      </c>
      <c r="F78" s="28" t="n">
        <v>120000</v>
      </c>
      <c r="G78" s="29">
        <f>E78+F78</f>
        <v/>
      </c>
    </row>
    <row r="79">
      <c r="A79" s="22" t="inlineStr">
        <is>
          <t>CAR-05</t>
        </is>
      </c>
      <c r="B79" s="23" t="inlineStr">
        <is>
          <t>Carpintería y Vidrio</t>
        </is>
      </c>
      <c r="C79" s="23" t="inlineStr">
        <is>
          <t>Mesón de cocina en granito natural San Gabriel pulido</t>
        </is>
      </c>
      <c r="D79" s="22" t="inlineStr">
        <is>
          <t>ml</t>
        </is>
      </c>
      <c r="E79" s="24" t="n">
        <v>380000</v>
      </c>
      <c r="F79" s="24" t="n">
        <v>95000</v>
      </c>
      <c r="G79" s="25">
        <f>E79+F79</f>
        <v/>
      </c>
    </row>
    <row r="80">
      <c r="A80" s="26" t="inlineStr">
        <is>
          <t>CAR-06</t>
        </is>
      </c>
      <c r="B80" s="27" t="inlineStr">
        <is>
          <t>Carpintería y Vidrio</t>
        </is>
      </c>
      <c r="C80" s="27" t="inlineStr">
        <is>
          <t>Mesón de cocina en Quarztone blanco estelar</t>
        </is>
      </c>
      <c r="D80" s="26" t="inlineStr">
        <is>
          <t>ml</t>
        </is>
      </c>
      <c r="E80" s="28" t="n">
        <v>520000</v>
      </c>
      <c r="F80" s="28" t="n">
        <v>110000</v>
      </c>
      <c r="G80" s="29">
        <f>E80+F80</f>
        <v/>
      </c>
    </row>
    <row r="81">
      <c r="A81" s="22" t="inlineStr">
        <is>
          <t>CAR-07</t>
        </is>
      </c>
      <c r="B81" s="23" t="inlineStr">
        <is>
          <t>Carpintería y Vidrio</t>
        </is>
      </c>
      <c r="C81" s="23" t="inlineStr">
        <is>
          <t>Closet / vestier modular en melamina 18mm</t>
        </is>
      </c>
      <c r="D81" s="22" t="inlineStr">
        <is>
          <t>m2</t>
        </is>
      </c>
      <c r="E81" s="24" t="n">
        <v>340000</v>
      </c>
      <c r="F81" s="24" t="n">
        <v>110000</v>
      </c>
      <c r="G81" s="25">
        <f>E81+F81</f>
        <v/>
      </c>
    </row>
    <row r="82">
      <c r="A82" s="26" t="inlineStr">
        <is>
          <t>CAR-08</t>
        </is>
      </c>
      <c r="B82" s="27" t="inlineStr">
        <is>
          <t>Carpintería y Vidrio</t>
        </is>
      </c>
      <c r="C82" s="27" t="inlineStr">
        <is>
          <t>Mueble flotante de lavamanos con cajón oculto</t>
        </is>
      </c>
      <c r="D82" s="26" t="inlineStr">
        <is>
          <t>un</t>
        </is>
      </c>
      <c r="E82" s="28" t="n">
        <v>220000</v>
      </c>
      <c r="F82" s="28" t="n">
        <v>65000</v>
      </c>
      <c r="G82" s="29">
        <f>E82+F82</f>
        <v/>
      </c>
    </row>
    <row r="83">
      <c r="A83" s="22" t="inlineStr">
        <is>
          <t>CAR-09</t>
        </is>
      </c>
      <c r="B83" s="23" t="inlineStr">
        <is>
          <t>Carpintería y Vidrio</t>
        </is>
      </c>
      <c r="C83" s="23" t="inlineStr">
        <is>
          <t>División de baño en vidrio templado 6mm con batiente</t>
        </is>
      </c>
      <c r="D83" s="22" t="inlineStr">
        <is>
          <t>m2</t>
        </is>
      </c>
      <c r="E83" s="24" t="n">
        <v>210000</v>
      </c>
      <c r="F83" s="24" t="n">
        <v>65000</v>
      </c>
      <c r="G83" s="25">
        <f>E83+F83</f>
        <v/>
      </c>
    </row>
    <row r="84">
      <c r="A84" s="26" t="inlineStr">
        <is>
          <t>CAR-10</t>
        </is>
      </c>
      <c r="B84" s="27" t="inlineStr">
        <is>
          <t>Carpintería y Vidrio</t>
        </is>
      </c>
      <c r="C84" s="27" t="inlineStr">
        <is>
          <t>Ventana corrediza aluminio línea 744 con vidrio 4mm</t>
        </is>
      </c>
      <c r="D84" s="26" t="inlineStr">
        <is>
          <t>m2</t>
        </is>
      </c>
      <c r="E84" s="28" t="n">
        <v>185000</v>
      </c>
      <c r="F84" s="28" t="n">
        <v>55000</v>
      </c>
      <c r="G84" s="29">
        <f>E84+F84</f>
        <v/>
      </c>
    </row>
  </sheetData>
  <mergeCells count="1">
    <mergeCell ref="A1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50" customWidth="1" min="3" max="3"/>
    <col width="45" customWidth="1" min="4" max="4"/>
    <col width="12" customWidth="1" min="5" max="5"/>
    <col width="12" customWidth="1" min="6" max="6"/>
  </cols>
  <sheetData>
    <row r="1">
      <c r="A1" s="1" t="inlineStr">
        <is>
          <t>GUÍA Y CÁLCULO DE A.I.U. (ADMINISTRACIÓN, IMPREVISTOS Y UTILIDAD) · COLOMBIA</t>
        </is>
      </c>
    </row>
    <row r="2"/>
    <row r="3"/>
    <row r="4">
      <c r="A4" s="21" t="inlineStr">
        <is>
          <t>Componente</t>
        </is>
      </c>
      <c r="B4" s="21" t="inlineStr">
        <is>
          <t>Rango Sugerido</t>
        </is>
      </c>
      <c r="C4" s="21" t="inlineStr">
        <is>
          <t>¿Qué cubre realmente en Colombia?</t>
        </is>
      </c>
      <c r="D4" s="21" t="inlineStr">
        <is>
          <t>Fundamento Legal / Contable</t>
        </is>
      </c>
    </row>
    <row r="5">
      <c r="A5" s="30" t="inlineStr">
        <is>
          <t>Administración (A)</t>
        </is>
      </c>
      <c r="B5" s="30" t="inlineStr">
        <is>
          <t>8% - 15%</t>
        </is>
      </c>
      <c r="C5" s="30" t="inlineStr">
        <is>
          <t>Costos indirectos de obra: sueldo del residente/maestro de obra, transporte de insumos, papelería, telefonía, bodegaje, pólizas de cumplimiento y RCE.</t>
        </is>
      </c>
      <c r="D5" s="30" t="inlineStr">
        <is>
          <t>Decreto 1510 de 2013 / Normas de Contratación</t>
        </is>
      </c>
    </row>
    <row r="6">
      <c r="A6" s="30" t="inlineStr">
        <is>
          <t>Imprevistos (I)</t>
        </is>
      </c>
      <c r="B6" s="30" t="inlineStr">
        <is>
          <t>3% - 10%</t>
        </is>
      </c>
      <c r="C6" s="30" t="inlineStr">
        <is>
          <t>Riesgos no contemplados en remodelación: tuberías oxidadas ocultas, fallas en pañetes antiguos, retrasos por horarios de conjunto residencial, roturas accidentales.</t>
        </is>
      </c>
      <c r="D6" s="30" t="inlineStr">
        <is>
          <t>No es ganancia: debe estar soportado en acta de imprevistos</t>
        </is>
      </c>
    </row>
    <row r="7">
      <c r="A7" s="30" t="inlineStr">
        <is>
          <t>Utilidad (U)</t>
        </is>
      </c>
      <c r="B7" s="30" t="inlineStr">
        <is>
          <t>5% - 10%</t>
        </is>
      </c>
      <c r="C7" s="30" t="inlineStr">
        <is>
          <t>Honorario o beneficio neto del contratista por su gestión, conocimiento técnico y dirección general del proyecto.</t>
        </is>
      </c>
      <c r="D7" s="30" t="inlineStr">
        <is>
          <t>Base gravable para el IVA del 19% (Art. 462-1 Estatuto Tributario)</t>
        </is>
      </c>
    </row>
    <row r="8">
      <c r="A8" s="30" t="inlineStr">
        <is>
          <t>IVA sobre AIU</t>
        </is>
      </c>
      <c r="B8" s="30" t="inlineStr">
        <is>
          <t>19% de la Utilidad</t>
        </is>
      </c>
      <c r="C8" s="30" t="inlineStr">
        <is>
          <t>En contratos de construcción de obra material, el IVA se cobra ÚNICAMENTE sobre la utilidad (U), no sobre el total de la obra si se pacta AIU expreso.</t>
        </is>
      </c>
      <c r="D8" s="30" t="inlineStr">
        <is>
          <t>Artículo 462-1 del Estatuto Tributario de Colombia</t>
        </is>
      </c>
    </row>
  </sheetData>
  <mergeCells count="1">
    <mergeCell ref="A1:F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45" customWidth="1" min="3" max="3"/>
    <col width="45" customWidth="1" min="4" max="4"/>
    <col width="12" customWidth="1" min="5" max="5"/>
    <col width="12" customWidth="1" min="6" max="6"/>
  </cols>
  <sheetData>
    <row r="1">
      <c r="A1" s="1" t="inlineStr">
        <is>
          <t>ESQUEMA DE PAGOS, ANTICIPOS Y ACTAS DE ENTREGA DE OBRA</t>
        </is>
      </c>
    </row>
    <row r="2"/>
    <row r="3"/>
    <row r="4">
      <c r="A4" s="21" t="inlineStr">
        <is>
          <t>Hito de Pago</t>
        </is>
      </c>
      <c r="B4" s="21" t="inlineStr">
        <is>
          <t>Porcentaje</t>
        </is>
      </c>
      <c r="C4" s="21" t="inlineStr">
        <is>
          <t>Momento de Cobro</t>
        </is>
      </c>
      <c r="D4" s="21" t="inlineStr">
        <is>
          <t>Condición Obligatoria de Desembolso</t>
        </is>
      </c>
    </row>
    <row r="5">
      <c r="A5" s="31" t="inlineStr">
        <is>
          <t>1. Anticipo Inicial</t>
        </is>
      </c>
      <c r="B5" s="31" t="inlineStr">
        <is>
          <t>40.0%</t>
        </is>
      </c>
      <c r="C5" s="31" t="inlineStr">
        <is>
          <t>Firma del contrato de obra</t>
        </is>
      </c>
      <c r="D5" s="31" t="inlineStr">
        <is>
          <t>Compra inicial de materiales pesados (drywall, pegantes) y asignación de cuadrilla.</t>
        </is>
      </c>
    </row>
    <row r="6">
      <c r="A6" s="31" t="inlineStr">
        <is>
          <t>2. Segundo Desembolso</t>
        </is>
      </c>
      <c r="B6" s="31" t="inlineStr">
        <is>
          <t>30.0%</t>
        </is>
      </c>
      <c r="C6" s="31" t="inlineStr">
        <is>
          <t>Culminación de obra gris (demoliciones y muros listos)</t>
        </is>
      </c>
      <c r="D6" s="31" t="inlineStr">
        <is>
          <t>Aprobación de tuberías y prueba de estanqueidad en zonas húmedas.</t>
        </is>
      </c>
    </row>
    <row r="7">
      <c r="A7" s="31" t="inlineStr">
        <is>
          <t>3. Tercer Desembolso</t>
        </is>
      </c>
      <c r="B7" s="31" t="inlineStr">
        <is>
          <t>20.0%</t>
        </is>
      </c>
      <c r="C7" s="31" t="inlineStr">
        <is>
          <t>Culminación de enchapes y primera mano de estuco</t>
        </is>
      </c>
      <c r="D7" s="31" t="inlineStr">
        <is>
          <t>Revisión estética de niveles y plomos por parte del propietario.</t>
        </is>
      </c>
    </row>
    <row r="8">
      <c r="A8" s="31" t="inlineStr">
        <is>
          <t>4. Saldo y Liquidación</t>
        </is>
      </c>
      <c r="B8" s="31" t="inlineStr">
        <is>
          <t>10.0%</t>
        </is>
      </c>
      <c r="C8" s="31" t="inlineStr">
        <is>
          <t>Firma del Acta de Recibo a Satisfacción</t>
        </is>
      </c>
      <c r="D8" s="31" t="inlineStr">
        <is>
          <t>Retiro de escombros, limpieza final y entrega de garantías de obra (1 año).</t>
        </is>
      </c>
    </row>
  </sheetData>
  <mergeCells count="1">
    <mergeCell ref="A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2026-10-03T07:31:02Z</dcterms:created>
  <dcterms:modified xsi:type="dcterms:W3CDTF">2026-10-03T07:31:02Z</dcterms:modified>
</cp:coreProperties>
</file>